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go365.sharepoint.com/sites/RMPWattsmartHomes/Shared Documents/QAQC/Sarah's Folder/_website/"/>
    </mc:Choice>
  </mc:AlternateContent>
  <xr:revisionPtr revIDLastSave="32" documentId="8_{1AF97E54-3FA1-4E60-90D0-F8DFA29E4A1B}" xr6:coauthVersionLast="47" xr6:coauthVersionMax="47" xr10:uidLastSave="{98CDBCED-B285-4F1B-A756-26C8C6B6F33B}"/>
  <workbookProtection workbookAlgorithmName="SHA-512" workbookHashValue="4GqCHconCyA2DliqndxWeZBFFgeo5UQsXL6zDzlSlsBInd2RcIjcJFuyu6Buyx30orVVhmI9zbsKelq3mfiZXg==" workbookSaltValue="u/QHYJSTYnObPYFAUoKCog==" workbookSpinCount="100000" lockStructure="1"/>
  <bookViews>
    <workbookView xWindow="3060" yWindow="4035" windowWidth="21600" windowHeight="11385" xr2:uid="{6A374BDE-E762-4A13-9ECF-AFD516D28B66}"/>
  </bookViews>
  <sheets>
    <sheet name="Wyoming " sheetId="1" r:id="rId1"/>
  </sheets>
  <definedNames>
    <definedName name="_xlnm.Print_Area" localSheetId="0">'Wyoming '!$A$1:$N$64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M41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H34" i="1"/>
  <c r="J34" i="1" s="1"/>
  <c r="I34" i="1" s="1"/>
  <c r="M34" i="1" s="1"/>
  <c r="K34" i="1"/>
  <c r="L34" i="1"/>
  <c r="H35" i="1"/>
  <c r="J35" i="1" s="1"/>
  <c r="I35" i="1" s="1"/>
  <c r="K35" i="1"/>
  <c r="L35" i="1"/>
  <c r="H36" i="1"/>
  <c r="J36" i="1" s="1"/>
  <c r="I36" i="1" s="1"/>
  <c r="K36" i="1"/>
  <c r="M36" i="1" s="1"/>
  <c r="L36" i="1"/>
  <c r="H37" i="1"/>
  <c r="J37" i="1" s="1"/>
  <c r="I37" i="1" s="1"/>
  <c r="K37" i="1"/>
  <c r="M37" i="1" s="1"/>
  <c r="L37" i="1"/>
  <c r="H38" i="1"/>
  <c r="J38" i="1" s="1"/>
  <c r="I38" i="1" s="1"/>
  <c r="M38" i="1" s="1"/>
  <c r="K38" i="1"/>
  <c r="L38" i="1"/>
  <c r="H39" i="1"/>
  <c r="J39" i="1" s="1"/>
  <c r="I39" i="1" s="1"/>
  <c r="M39" i="1" s="1"/>
  <c r="K39" i="1"/>
  <c r="L39" i="1"/>
  <c r="H40" i="1"/>
  <c r="J40" i="1" s="1"/>
  <c r="I40" i="1" s="1"/>
  <c r="M40" i="1" s="1"/>
  <c r="K40" i="1"/>
  <c r="L40" i="1"/>
  <c r="H41" i="1"/>
  <c r="J41" i="1" s="1"/>
  <c r="I41" i="1" s="1"/>
  <c r="K41" i="1"/>
  <c r="L41" i="1"/>
  <c r="H42" i="1"/>
  <c r="J42" i="1" s="1"/>
  <c r="I42" i="1" s="1"/>
  <c r="K42" i="1"/>
  <c r="M42" i="1" s="1"/>
  <c r="L42" i="1"/>
  <c r="H43" i="1"/>
  <c r="J43" i="1" s="1"/>
  <c r="I43" i="1" s="1"/>
  <c r="K43" i="1"/>
  <c r="M43" i="1" s="1"/>
  <c r="L43" i="1"/>
  <c r="H44" i="1"/>
  <c r="J44" i="1" s="1"/>
  <c r="K44" i="1"/>
  <c r="L44" i="1"/>
  <c r="H45" i="1"/>
  <c r="J45" i="1" s="1"/>
  <c r="K45" i="1"/>
  <c r="L45" i="1"/>
  <c r="H46" i="1"/>
  <c r="J46" i="1" s="1"/>
  <c r="K46" i="1"/>
  <c r="L46" i="1"/>
  <c r="H47" i="1"/>
  <c r="J47" i="1" s="1"/>
  <c r="K47" i="1"/>
  <c r="L47" i="1"/>
  <c r="H48" i="1"/>
  <c r="J48" i="1" s="1"/>
  <c r="K48" i="1"/>
  <c r="L48" i="1"/>
  <c r="H49" i="1"/>
  <c r="J49" i="1"/>
  <c r="K49" i="1"/>
  <c r="L49" i="1"/>
  <c r="H50" i="1"/>
  <c r="J50" i="1"/>
  <c r="K50" i="1"/>
  <c r="L50" i="1"/>
  <c r="H51" i="1"/>
  <c r="J51" i="1"/>
  <c r="K51" i="1"/>
  <c r="L51" i="1"/>
  <c r="H52" i="1"/>
  <c r="J52" i="1" s="1"/>
  <c r="K52" i="1"/>
  <c r="L52" i="1"/>
  <c r="H53" i="1"/>
  <c r="J53" i="1"/>
  <c r="K53" i="1"/>
  <c r="L53" i="1"/>
  <c r="H54" i="1"/>
  <c r="J54" i="1"/>
  <c r="K54" i="1"/>
  <c r="L54" i="1"/>
  <c r="H55" i="1"/>
  <c r="J55" i="1" s="1"/>
  <c r="K55" i="1"/>
  <c r="L55" i="1"/>
  <c r="H56" i="1"/>
  <c r="J56" i="1"/>
  <c r="K56" i="1"/>
  <c r="L56" i="1"/>
  <c r="H57" i="1"/>
  <c r="J57" i="1" s="1"/>
  <c r="K57" i="1"/>
  <c r="L57" i="1"/>
  <c r="H58" i="1"/>
  <c r="J58" i="1" s="1"/>
  <c r="K58" i="1"/>
  <c r="L58" i="1"/>
  <c r="H59" i="1"/>
  <c r="J59" i="1" s="1"/>
  <c r="K59" i="1"/>
  <c r="L59" i="1"/>
  <c r="H60" i="1"/>
  <c r="J60" i="1"/>
  <c r="K60" i="1"/>
  <c r="L60" i="1"/>
  <c r="H61" i="1"/>
  <c r="J61" i="1" s="1"/>
  <c r="K61" i="1"/>
  <c r="L61" i="1"/>
  <c r="H62" i="1"/>
  <c r="J62" i="1"/>
  <c r="K62" i="1"/>
  <c r="L62" i="1"/>
  <c r="H63" i="1"/>
  <c r="J63" i="1"/>
  <c r="K63" i="1"/>
  <c r="L63" i="1"/>
  <c r="J64" i="1"/>
  <c r="K64" i="1" s="1"/>
  <c r="L64" i="1"/>
  <c r="M64" i="1"/>
  <c r="N64" i="1"/>
  <c r="L65" i="1"/>
  <c r="M65" i="1"/>
  <c r="N65" i="1"/>
  <c r="L66" i="1"/>
  <c r="M66" i="1"/>
  <c r="N66" i="1"/>
  <c r="L67" i="1"/>
  <c r="M67" i="1"/>
  <c r="N67" i="1"/>
  <c r="L70" i="1"/>
  <c r="M70" i="1"/>
  <c r="N70" i="1"/>
  <c r="L71" i="1"/>
  <c r="M71" i="1"/>
  <c r="N71" i="1"/>
  <c r="L72" i="1"/>
  <c r="M72" i="1"/>
  <c r="N72" i="1"/>
  <c r="L73" i="1"/>
  <c r="M73" i="1"/>
  <c r="N73" i="1"/>
  <c r="M29" i="1" l="1"/>
  <c r="K29" i="1"/>
  <c r="M28" i="1"/>
  <c r="M31" i="1" l="1"/>
  <c r="K28" i="1"/>
  <c r="K31" i="1" s="1"/>
</calcChain>
</file>

<file path=xl/sharedStrings.xml><?xml version="1.0" encoding="utf-8"?>
<sst xmlns="http://schemas.openxmlformats.org/spreadsheetml/2006/main" count="59" uniqueCount="50">
  <si>
    <r>
      <t>•</t>
    </r>
    <r>
      <rPr>
        <sz val="11"/>
        <color rgb="FF333333"/>
        <rFont val="Lato"/>
        <family val="2"/>
      </rPr>
      <t xml:space="preserve"> </t>
    </r>
    <r>
      <rPr>
        <sz val="11"/>
        <color rgb="FF000000"/>
        <rFont val="Calibri"/>
        <family val="2"/>
        <scheme val="minor"/>
      </rPr>
      <t xml:space="preserve">See </t>
    </r>
    <r>
      <rPr>
        <sz val="11"/>
        <color rgb="FF4472C4"/>
        <rFont val="Calibri"/>
        <family val="2"/>
        <scheme val="minor"/>
      </rPr>
      <t xml:space="preserve">https://wattsmarthomes.com/rebates/windows-wy/ </t>
    </r>
    <r>
      <rPr>
        <sz val="11"/>
        <color rgb="FF000000"/>
        <rFont val="Calibri"/>
        <family val="2"/>
        <scheme val="minor"/>
      </rPr>
      <t xml:space="preserve">for additional rules and details. </t>
    </r>
  </si>
  <si>
    <r>
      <t>•</t>
    </r>
    <r>
      <rPr>
        <sz val="11"/>
        <color rgb="FF000000"/>
        <rFont val="Calibri"/>
        <family val="2"/>
        <scheme val="minor"/>
      </rPr>
      <t xml:space="preserve"> Submit all documents so they are received within 90 days of the qualifying service completion date.</t>
    </r>
  </si>
  <si>
    <r>
      <t>•</t>
    </r>
    <r>
      <rPr>
        <sz val="11"/>
        <color rgb="FF000000"/>
        <rFont val="Calibri"/>
        <family val="2"/>
        <scheme val="minor"/>
      </rPr>
      <t xml:space="preserve"> Windows must be installed in finished or conditioned living spaces with permanently installed heating system.</t>
    </r>
  </si>
  <si>
    <r>
      <t>•</t>
    </r>
    <r>
      <rPr>
        <sz val="11"/>
        <color rgb="FF000000"/>
        <rFont val="Calibri"/>
        <family val="2"/>
        <scheme val="minor"/>
      </rPr>
      <t xml:space="preserve"> Doors or skylights must be 80% glass by square footage and have a U-Factor of no more than 0.30 to qualify.</t>
    </r>
  </si>
  <si>
    <r>
      <t>•</t>
    </r>
    <r>
      <rPr>
        <sz val="11"/>
        <color rgb="FF000000"/>
        <rFont val="Calibri"/>
        <family val="2"/>
        <scheme val="minor"/>
      </rPr>
      <t xml:space="preserve"> Must be an existing home, not new construction.</t>
    </r>
  </si>
  <si>
    <r>
      <t>•</t>
    </r>
    <r>
      <rPr>
        <sz val="11"/>
        <color rgb="FF000000"/>
        <rFont val="Calibri"/>
        <family val="2"/>
        <scheme val="minor"/>
      </rPr>
      <t xml:space="preserve">Electric cooling is defined as central </t>
    </r>
    <r>
      <rPr>
        <sz val="11"/>
        <color theme="1"/>
        <rFont val="Arial"/>
        <family val="2"/>
      </rPr>
      <t>air conditioning, heat pump</t>
    </r>
  </si>
  <si>
    <r>
      <t>•</t>
    </r>
    <r>
      <rPr>
        <sz val="11"/>
        <color rgb="FF000000"/>
        <rFont val="Calibri"/>
        <family val="2"/>
        <scheme val="minor"/>
      </rPr>
      <t>Electric heating is defined as heat pump, electric baseboard, electric furnace, electric ceiling/wall heat</t>
    </r>
  </si>
  <si>
    <r>
      <t>•</t>
    </r>
    <r>
      <rPr>
        <sz val="11"/>
        <color rgb="FF000000"/>
        <rFont val="Calibri"/>
        <family val="2"/>
        <scheme val="minor"/>
      </rPr>
      <t xml:space="preserve"> Must have electric heating or a central cooling system serving at least 80% of the home’s conditioned floor area.</t>
    </r>
  </si>
  <si>
    <r>
      <t>•</t>
    </r>
    <r>
      <rPr>
        <sz val="11"/>
        <color rgb="FF333333"/>
        <rFont val="Lato"/>
        <family val="2"/>
      </rPr>
      <t xml:space="preserve"> </t>
    </r>
    <r>
      <rPr>
        <sz val="11"/>
        <color rgb="FF000000"/>
        <rFont val="Calibri"/>
        <family val="2"/>
        <scheme val="minor"/>
      </rPr>
      <t>Window must have a U-Factor of no more than 0.30.</t>
    </r>
  </si>
  <si>
    <t>Requirements for Windows:</t>
  </si>
  <si>
    <t>Tier 2</t>
  </si>
  <si>
    <t>Tier 1</t>
  </si>
  <si>
    <t>Electric Cooling</t>
  </si>
  <si>
    <t>Electric Heating</t>
  </si>
  <si>
    <t>Wyoming</t>
  </si>
  <si>
    <t>Proposed Rebate</t>
  </si>
  <si>
    <t xml:space="preserve">Tier </t>
  </si>
  <si>
    <t>Qualifies?</t>
  </si>
  <si>
    <t xml:space="preserve">Total Square Feet </t>
  </si>
  <si>
    <t>Total Square Inches</t>
  </si>
  <si>
    <t>Height (Inches)</t>
  </si>
  <si>
    <t>Width (Inches)</t>
  </si>
  <si>
    <t>U-Factor</t>
  </si>
  <si>
    <t>Window Location</t>
  </si>
  <si>
    <t>Electric cooling</t>
  </si>
  <si>
    <t xml:space="preserve">Total Sq. Ft. </t>
  </si>
  <si>
    <t>Total Proposed Rebate:</t>
  </si>
  <si>
    <t>Electric heating</t>
  </si>
  <si>
    <t>Heating</t>
  </si>
  <si>
    <t>Installation Complete Date</t>
  </si>
  <si>
    <t>Total Window Square Footage:</t>
  </si>
  <si>
    <t>Proposed Rebate:</t>
  </si>
  <si>
    <t>State of Install</t>
  </si>
  <si>
    <t>Utah</t>
  </si>
  <si>
    <t>Totals</t>
  </si>
  <si>
    <t>Name on the account</t>
  </si>
  <si>
    <t>Idaho</t>
  </si>
  <si>
    <t>Customer Information</t>
  </si>
  <si>
    <t>https://wattsmarthomes.com/rebates/windows</t>
  </si>
  <si>
    <t xml:space="preserve">    4. Window calculation sheet</t>
  </si>
  <si>
    <t>For additional details see our website at</t>
  </si>
  <si>
    <t xml:space="preserve">    3. Document stating installation completion date</t>
  </si>
  <si>
    <t xml:space="preserve">    2. Window Stickers or Spec Sheets</t>
  </si>
  <si>
    <t>call 801-877-0715, Monday to Friday, 9 am-5 pm.</t>
  </si>
  <si>
    <t xml:space="preserve">    1. Itemized Invoice</t>
  </si>
  <si>
    <t>If you have questions with this calculation sheet please</t>
  </si>
  <si>
    <t>Please be sure to submit with your application</t>
  </si>
  <si>
    <t>Wyoming Window Calculation Sheet</t>
  </si>
  <si>
    <t>only 4 decimals</t>
  </si>
  <si>
    <t xml:space="preserve">Electric heating or cooling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</si>
</sst>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Lato"/>
      <family val="2"/>
    </font>
    <font>
      <sz val="11"/>
      <color rgb="FF000000"/>
      <name val="Calibri"/>
      <family val="2"/>
      <scheme val="minor"/>
    </font>
    <font>
      <sz val="11"/>
      <color rgb="FF4472C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3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44" fontId="0" fillId="0" borderId="0" xfId="0" applyNumberFormat="1"/>
    <xf numFmtId="0" fontId="6" fillId="0" borderId="0" xfId="0" applyFont="1"/>
    <xf numFmtId="164" fontId="0" fillId="0" borderId="0" xfId="0" applyNumberFormat="1"/>
    <xf numFmtId="44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4" borderId="1" xfId="0" applyFill="1" applyBorder="1"/>
    <xf numFmtId="0" fontId="0" fillId="5" borderId="1" xfId="0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8" fontId="0" fillId="0" borderId="0" xfId="0" applyNumberFormat="1"/>
    <xf numFmtId="0" fontId="1" fillId="0" borderId="0" xfId="0" applyFont="1"/>
    <xf numFmtId="0" fontId="1" fillId="4" borderId="0" xfId="0" applyFont="1" applyFill="1"/>
    <xf numFmtId="0" fontId="0" fillId="4" borderId="3" xfId="0" applyFill="1" applyBorder="1"/>
    <xf numFmtId="0" fontId="1" fillId="4" borderId="1" xfId="0" applyFont="1" applyFill="1" applyBorder="1"/>
    <xf numFmtId="44" fontId="1" fillId="0" borderId="0" xfId="0" applyNumberFormat="1" applyFont="1"/>
    <xf numFmtId="2" fontId="8" fillId="6" borderId="5" xfId="0" applyNumberFormat="1" applyFont="1" applyFill="1" applyBorder="1"/>
    <xf numFmtId="0" fontId="9" fillId="6" borderId="6" xfId="0" applyFont="1" applyFill="1" applyBorder="1"/>
    <xf numFmtId="44" fontId="8" fillId="6" borderId="5" xfId="0" applyNumberFormat="1" applyFont="1" applyFill="1" applyBorder="1"/>
    <xf numFmtId="0" fontId="10" fillId="6" borderId="6" xfId="0" applyFont="1" applyFill="1" applyBorder="1"/>
    <xf numFmtId="2" fontId="0" fillId="2" borderId="7" xfId="0" applyNumberFormat="1" applyFill="1" applyBorder="1"/>
    <xf numFmtId="0" fontId="0" fillId="2" borderId="8" xfId="0" applyFill="1" applyBorder="1"/>
    <xf numFmtId="44" fontId="0" fillId="2" borderId="7" xfId="0" applyNumberFormat="1" applyFill="1" applyBorder="1"/>
    <xf numFmtId="0" fontId="0" fillId="4" borderId="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2" fontId="0" fillId="2" borderId="10" xfId="0" applyNumberFormat="1" applyFill="1" applyBorder="1"/>
    <xf numFmtId="0" fontId="0" fillId="2" borderId="11" xfId="0" applyFill="1" applyBorder="1"/>
    <xf numFmtId="44" fontId="0" fillId="2" borderId="10" xfId="0" applyNumberFormat="1" applyFill="1" applyBorder="1"/>
    <xf numFmtId="0" fontId="0" fillId="2" borderId="10" xfId="0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2" fillId="0" borderId="0" xfId="1" applyFont="1"/>
    <xf numFmtId="0" fontId="13" fillId="0" borderId="0" xfId="0" applyFont="1"/>
    <xf numFmtId="0" fontId="0" fillId="7" borderId="4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7" fillId="7" borderId="1" xfId="0" applyFont="1" applyFill="1" applyBorder="1" applyProtection="1">
      <protection locked="0"/>
    </xf>
    <xf numFmtId="0" fontId="0" fillId="2" borderId="0" xfId="0" applyFill="1"/>
    <xf numFmtId="0" fontId="0" fillId="4" borderId="9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3" borderId="9" xfId="0" applyNumberFormat="1" applyFill="1" applyBorder="1" applyAlignment="1" applyProtection="1">
      <alignment horizontal="center"/>
      <protection locked="0"/>
    </xf>
    <xf numFmtId="14" fontId="0" fillId="3" borderId="2" xfId="0" applyNumberForma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742950</xdr:colOff>
      <xdr:row>0</xdr:row>
      <xdr:rowOff>0</xdr:rowOff>
    </xdr:from>
    <xdr:ext cx="2428875" cy="619125"/>
    <xdr:pic>
      <xdr:nvPicPr>
        <xdr:cNvPr id="2" name="Picture 1" descr="NAMC Oregon Logo">
          <a:extLst>
            <a:ext uri="{FF2B5EF4-FFF2-40B4-BE49-F238E27FC236}">
              <a16:creationId xmlns:a16="http://schemas.microsoft.com/office/drawing/2014/main" id="{1C2867FF-434E-4F43-9BAA-ACFF5644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0"/>
          <a:ext cx="24288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466725</xdr:colOff>
      <xdr:row>0</xdr:row>
      <xdr:rowOff>114300</xdr:rowOff>
    </xdr:from>
    <xdr:ext cx="2428875" cy="279321"/>
    <xdr:pic>
      <xdr:nvPicPr>
        <xdr:cNvPr id="3" name="Picture 2" descr="Wattsmart">
          <a:extLst>
            <a:ext uri="{FF2B5EF4-FFF2-40B4-BE49-F238E27FC236}">
              <a16:creationId xmlns:a16="http://schemas.microsoft.com/office/drawing/2014/main" id="{7BB05E42-AA32-4572-A929-988BF300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14300"/>
          <a:ext cx="2428875" cy="27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1228724</xdr:colOff>
      <xdr:row>4</xdr:row>
      <xdr:rowOff>0</xdr:rowOff>
    </xdr:from>
    <xdr:ext cx="6982979" cy="2402276"/>
    <xdr:pic>
      <xdr:nvPicPr>
        <xdr:cNvPr id="4" name="Picture 3">
          <a:extLst>
            <a:ext uri="{FF2B5EF4-FFF2-40B4-BE49-F238E27FC236}">
              <a16:creationId xmlns:a16="http://schemas.microsoft.com/office/drawing/2014/main" id="{BC1BD5D1-7B2A-474D-AE27-98A737C13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901"/>
        <a:stretch/>
      </xdr:blipFill>
      <xdr:spPr>
        <a:xfrm>
          <a:off x="2438399" y="762000"/>
          <a:ext cx="6982979" cy="24022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ttsmarthomes.com/rebates/windo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5AF1-A0DB-4F75-9DC0-993849424A71}">
  <dimension ref="B2:R74"/>
  <sheetViews>
    <sheetView showGridLines="0" tabSelected="1" topLeftCell="A21" zoomScaleNormal="100" workbookViewId="0">
      <selection activeCell="D34" sqref="D34:G43"/>
    </sheetView>
  </sheetViews>
  <sheetFormatPr defaultRowHeight="15" x14ac:dyDescent="0.25"/>
  <cols>
    <col min="1" max="1" width="2" customWidth="1"/>
    <col min="2" max="2" width="0.7109375" customWidth="1"/>
    <col min="3" max="3" width="3.85546875" customWidth="1"/>
    <col min="4" max="4" width="23.140625" customWidth="1"/>
    <col min="5" max="5" width="12" customWidth="1"/>
    <col min="6" max="6" width="22.5703125" customWidth="1"/>
    <col min="7" max="7" width="15.85546875" customWidth="1"/>
    <col min="8" max="8" width="15.85546875" hidden="1" customWidth="1"/>
    <col min="9" max="9" width="19.7109375" hidden="1" customWidth="1"/>
    <col min="10" max="10" width="24" customWidth="1"/>
    <col min="11" max="11" width="14.140625" customWidth="1"/>
    <col min="12" max="12" width="15.5703125" customWidth="1"/>
    <col min="13" max="13" width="19.140625" customWidth="1"/>
    <col min="14" max="14" width="6.28515625" customWidth="1"/>
    <col min="16" max="16" width="7.5703125" hidden="1" customWidth="1"/>
    <col min="17" max="18" width="0" hidden="1" customWidth="1"/>
  </cols>
  <sheetData>
    <row r="2" spans="2:15" ht="61.5" customHeight="1" x14ac:dyDescent="1.05">
      <c r="B2" s="45" t="s">
        <v>47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6"/>
      <c r="O2" s="36"/>
    </row>
    <row r="3" spans="2:15" ht="15" customHeight="1" x14ac:dyDescent="1.0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6"/>
      <c r="O3" s="36"/>
    </row>
    <row r="4" spans="2:15" ht="15" customHeight="1" x14ac:dyDescent="1.05"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5" ht="15" customHeight="1" x14ac:dyDescent="1.05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5" customHeight="1" x14ac:dyDescent="1.05"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15" customHeight="1" x14ac:dyDescent="1.05"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ht="15" customHeight="1" x14ac:dyDescent="1.05"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ht="15" customHeight="1" x14ac:dyDescent="1.05"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2:15" ht="15" customHeight="1" x14ac:dyDescent="1.05"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2:15" ht="15" customHeight="1" x14ac:dyDescent="1.05"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2:15" ht="15" customHeight="1" x14ac:dyDescent="1.05"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2:15" ht="15" customHeight="1" x14ac:dyDescent="1.05"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2:15" ht="15" customHeight="1" x14ac:dyDescent="1.05"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2:15" ht="15" customHeight="1" x14ac:dyDescent="1.05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2:15" ht="15" customHeight="1" x14ac:dyDescent="1.05"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3:17" ht="15" customHeight="1" x14ac:dyDescent="1.05"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9" spans="3:17" x14ac:dyDescent="0.25">
      <c r="D19" s="14" t="s">
        <v>46</v>
      </c>
      <c r="J19" s="14" t="s">
        <v>45</v>
      </c>
      <c r="K19" s="14"/>
      <c r="L19" s="14"/>
    </row>
    <row r="20" spans="3:17" x14ac:dyDescent="0.25">
      <c r="D20" t="s">
        <v>44</v>
      </c>
      <c r="J20" s="14" t="s">
        <v>43</v>
      </c>
      <c r="K20" s="14"/>
      <c r="L20" s="14"/>
    </row>
    <row r="21" spans="3:17" x14ac:dyDescent="0.25">
      <c r="D21" t="s">
        <v>42</v>
      </c>
      <c r="J21" s="14"/>
      <c r="K21" s="14"/>
      <c r="L21" s="14"/>
    </row>
    <row r="22" spans="3:17" x14ac:dyDescent="0.25">
      <c r="D22" t="s">
        <v>41</v>
      </c>
      <c r="J22" s="14" t="s">
        <v>40</v>
      </c>
      <c r="K22" s="14"/>
      <c r="L22" s="14"/>
    </row>
    <row r="23" spans="3:17" x14ac:dyDescent="0.25">
      <c r="D23" t="s">
        <v>39</v>
      </c>
      <c r="J23" s="35" t="s">
        <v>38</v>
      </c>
      <c r="K23" s="14"/>
      <c r="L23" s="14"/>
    </row>
    <row r="24" spans="3:17" x14ac:dyDescent="0.25">
      <c r="P24" s="14" t="s">
        <v>32</v>
      </c>
    </row>
    <row r="25" spans="3:17" ht="15.75" thickBot="1" x14ac:dyDescent="0.3">
      <c r="C25" s="46" t="s">
        <v>37</v>
      </c>
      <c r="D25" s="46"/>
      <c r="E25" s="46"/>
      <c r="F25" s="46"/>
      <c r="Q25" t="s">
        <v>36</v>
      </c>
    </row>
    <row r="26" spans="3:17" x14ac:dyDescent="0.25">
      <c r="C26" s="41" t="s">
        <v>35</v>
      </c>
      <c r="D26" s="42"/>
      <c r="E26" s="43"/>
      <c r="F26" s="44"/>
      <c r="J26" s="34" t="s">
        <v>34</v>
      </c>
      <c r="K26" s="33"/>
      <c r="L26" s="33"/>
      <c r="M26" s="32"/>
      <c r="Q26" t="s">
        <v>33</v>
      </c>
    </row>
    <row r="27" spans="3:17" x14ac:dyDescent="0.25">
      <c r="C27" s="27" t="s">
        <v>32</v>
      </c>
      <c r="D27" s="26"/>
      <c r="E27" s="47" t="s">
        <v>14</v>
      </c>
      <c r="F27" s="48"/>
      <c r="J27" s="29" t="s">
        <v>31</v>
      </c>
      <c r="K27" s="31"/>
      <c r="L27" s="29" t="s">
        <v>30</v>
      </c>
      <c r="M27" s="31"/>
      <c r="Q27" t="s">
        <v>14</v>
      </c>
    </row>
    <row r="28" spans="3:17" x14ac:dyDescent="0.25">
      <c r="C28" s="27" t="s">
        <v>29</v>
      </c>
      <c r="D28" s="26"/>
      <c r="E28" s="49"/>
      <c r="F28" s="50"/>
      <c r="J28" s="29" t="s">
        <v>11</v>
      </c>
      <c r="K28" s="30" t="str">
        <f>IF(E29="","",SUMIF(L34:L63,J28,M34:M63))</f>
        <v/>
      </c>
      <c r="L28" s="29" t="s">
        <v>11</v>
      </c>
      <c r="M28" s="28">
        <f>SUMIFS(J34:J63,K34:K63,"yes",L34:L63,"Tier 1")</f>
        <v>0</v>
      </c>
    </row>
    <row r="29" spans="3:17" ht="15.75" thickBot="1" x14ac:dyDescent="0.3">
      <c r="C29" s="41" t="s">
        <v>49</v>
      </c>
      <c r="D29" s="42"/>
      <c r="E29" s="43"/>
      <c r="F29" s="44"/>
      <c r="J29" s="24" t="s">
        <v>10</v>
      </c>
      <c r="K29" s="25" t="str">
        <f>IF(E29="","",SUMIF(L34:L63,J29,M34:M63))</f>
        <v/>
      </c>
      <c r="L29" s="24" t="s">
        <v>10</v>
      </c>
      <c r="M29" s="23">
        <f>SUMIFS(J34:J63,K34:K63,"yes",L34:L63,"Tier 2")</f>
        <v>0</v>
      </c>
      <c r="P29" s="14" t="s">
        <v>28</v>
      </c>
    </row>
    <row r="30" spans="3:17" ht="15.75" thickBot="1" x14ac:dyDescent="0.3">
      <c r="Q30" t="s">
        <v>27</v>
      </c>
    </row>
    <row r="31" spans="3:17" ht="21.75" thickBot="1" x14ac:dyDescent="0.4">
      <c r="J31" s="22" t="s">
        <v>26</v>
      </c>
      <c r="K31" s="21" t="str">
        <f>IFERROR(K28+K29,"")</f>
        <v/>
      </c>
      <c r="L31" s="20" t="s">
        <v>25</v>
      </c>
      <c r="M31" s="19">
        <f>M28+M29</f>
        <v>0</v>
      </c>
    </row>
    <row r="32" spans="3:17" x14ac:dyDescent="0.25">
      <c r="I32" s="14"/>
      <c r="J32" s="18"/>
      <c r="Q32" t="s">
        <v>24</v>
      </c>
    </row>
    <row r="33" spans="3:18" x14ac:dyDescent="0.25">
      <c r="C33" s="10"/>
      <c r="D33" s="17" t="s">
        <v>23</v>
      </c>
      <c r="E33" s="17" t="s">
        <v>22</v>
      </c>
      <c r="F33" s="17" t="s">
        <v>21</v>
      </c>
      <c r="G33" s="17" t="s">
        <v>20</v>
      </c>
      <c r="H33" s="17" t="s">
        <v>19</v>
      </c>
      <c r="I33" s="40" t="s">
        <v>48</v>
      </c>
      <c r="J33" s="17" t="s">
        <v>18</v>
      </c>
      <c r="K33" s="17" t="s">
        <v>17</v>
      </c>
      <c r="L33" s="17" t="s">
        <v>16</v>
      </c>
      <c r="M33" s="17" t="s">
        <v>15</v>
      </c>
    </row>
    <row r="34" spans="3:18" x14ac:dyDescent="0.25">
      <c r="C34" s="16">
        <v>1</v>
      </c>
      <c r="D34" s="37"/>
      <c r="E34" s="38"/>
      <c r="F34" s="38"/>
      <c r="G34" s="38"/>
      <c r="H34" s="6" t="str">
        <f t="shared" ref="H34:H63" si="0">IF(E34="","",F34*G34)</f>
        <v/>
      </c>
      <c r="I34" t="str">
        <f>LEFT(J34,6)</f>
        <v/>
      </c>
      <c r="J34" s="7" t="str">
        <f t="shared" ref="J34:J63" si="1">IF(H34="","",H34/144)</f>
        <v/>
      </c>
      <c r="K34" s="6" t="str">
        <f t="shared" ref="K34:K63" si="2">IF(E34="","",IF(E34&lt;0.31,"Yes","No"))</f>
        <v/>
      </c>
      <c r="L34" s="6" t="str">
        <f t="shared" ref="L34:L63" si="3">IF(E34="","",IF(E34&lt;0.23,"Tier 2","Tier 1"))</f>
        <v/>
      </c>
      <c r="M34" s="5" t="str">
        <f>IF(E34&lt;&gt;"",IF(K34="Yes",IF($E$29="Electric cooling",(VLOOKUP(L34,$Q$44:$R$45,2,FALSE)*I34),(VLOOKUP(L34,$Q$41:$R$42,2,FALSE)*I34)),"Does not qualify"),"")</f>
        <v/>
      </c>
      <c r="P34" s="14"/>
    </row>
    <row r="35" spans="3:18" x14ac:dyDescent="0.25">
      <c r="C35" s="10">
        <v>2</v>
      </c>
      <c r="D35" s="37"/>
      <c r="E35" s="38"/>
      <c r="F35" s="39"/>
      <c r="G35" s="39"/>
      <c r="H35" s="6" t="str">
        <f t="shared" si="0"/>
        <v/>
      </c>
      <c r="I35" t="str">
        <f t="shared" ref="I35:I63" si="4">LEFT(J35,6)</f>
        <v/>
      </c>
      <c r="J35" s="7" t="str">
        <f t="shared" si="1"/>
        <v/>
      </c>
      <c r="K35" s="6" t="str">
        <f t="shared" si="2"/>
        <v/>
      </c>
      <c r="L35" s="6" t="str">
        <f t="shared" si="3"/>
        <v/>
      </c>
      <c r="M35" s="5" t="str">
        <f t="shared" ref="M35:M63" si="5">IF(E35&lt;&gt;"",IF(K35="Yes",IF($E$29="Electric cooling",(VLOOKUP(L35,$Q$44:$R$45,2,FALSE)*I35),(VLOOKUP(L35,$Q$41:$R$42,2,FALSE)*I35)),"Does not qualify"),"")</f>
        <v/>
      </c>
      <c r="P35" s="15"/>
    </row>
    <row r="36" spans="3:18" x14ac:dyDescent="0.25">
      <c r="C36" s="10">
        <v>3</v>
      </c>
      <c r="D36" s="37"/>
      <c r="E36" s="38"/>
      <c r="F36" s="39"/>
      <c r="G36" s="39"/>
      <c r="H36" s="6" t="str">
        <f t="shared" si="0"/>
        <v/>
      </c>
      <c r="I36" t="str">
        <f t="shared" si="4"/>
        <v/>
      </c>
      <c r="J36" s="7" t="str">
        <f t="shared" si="1"/>
        <v/>
      </c>
      <c r="K36" s="6" t="str">
        <f t="shared" si="2"/>
        <v/>
      </c>
      <c r="L36" s="6" t="str">
        <f t="shared" si="3"/>
        <v/>
      </c>
      <c r="M36" s="5" t="str">
        <f t="shared" si="5"/>
        <v/>
      </c>
      <c r="R36" s="13"/>
    </row>
    <row r="37" spans="3:18" x14ac:dyDescent="0.25">
      <c r="C37" s="10">
        <v>4</v>
      </c>
      <c r="D37" s="37"/>
      <c r="E37" s="38"/>
      <c r="F37" s="39"/>
      <c r="G37" s="39"/>
      <c r="H37" s="6" t="str">
        <f t="shared" si="0"/>
        <v/>
      </c>
      <c r="I37" t="str">
        <f t="shared" si="4"/>
        <v/>
      </c>
      <c r="J37" s="7" t="str">
        <f t="shared" si="1"/>
        <v/>
      </c>
      <c r="K37" s="6" t="str">
        <f t="shared" si="2"/>
        <v/>
      </c>
      <c r="L37" s="6" t="str">
        <f t="shared" si="3"/>
        <v/>
      </c>
      <c r="M37" s="5" t="str">
        <f t="shared" si="5"/>
        <v/>
      </c>
      <c r="R37" s="13"/>
    </row>
    <row r="38" spans="3:18" x14ac:dyDescent="0.25">
      <c r="C38" s="10">
        <v>5</v>
      </c>
      <c r="D38" s="37"/>
      <c r="E38" s="38"/>
      <c r="F38" s="39"/>
      <c r="G38" s="39"/>
      <c r="H38" s="6" t="str">
        <f t="shared" si="0"/>
        <v/>
      </c>
      <c r="I38" t="str">
        <f t="shared" si="4"/>
        <v/>
      </c>
      <c r="J38" s="7" t="str">
        <f t="shared" si="1"/>
        <v/>
      </c>
      <c r="K38" s="6" t="str">
        <f t="shared" si="2"/>
        <v/>
      </c>
      <c r="L38" s="6" t="str">
        <f t="shared" si="3"/>
        <v/>
      </c>
      <c r="M38" s="5" t="str">
        <f t="shared" si="5"/>
        <v/>
      </c>
    </row>
    <row r="39" spans="3:18" x14ac:dyDescent="0.25">
      <c r="C39" s="10">
        <v>6</v>
      </c>
      <c r="D39" s="37"/>
      <c r="E39" s="38"/>
      <c r="F39" s="39"/>
      <c r="G39" s="39"/>
      <c r="H39" s="6" t="str">
        <f t="shared" si="0"/>
        <v/>
      </c>
      <c r="I39" t="str">
        <f t="shared" si="4"/>
        <v/>
      </c>
      <c r="J39" s="7" t="str">
        <f t="shared" si="1"/>
        <v/>
      </c>
      <c r="K39" s="6" t="str">
        <f t="shared" si="2"/>
        <v/>
      </c>
      <c r="L39" s="6" t="str">
        <f t="shared" si="3"/>
        <v/>
      </c>
      <c r="M39" s="5" t="str">
        <f t="shared" si="5"/>
        <v/>
      </c>
      <c r="P39" s="14" t="s">
        <v>14</v>
      </c>
    </row>
    <row r="40" spans="3:18" x14ac:dyDescent="0.25">
      <c r="C40" s="10">
        <v>7</v>
      </c>
      <c r="D40" s="37"/>
      <c r="E40" s="38"/>
      <c r="F40" s="39"/>
      <c r="G40" s="39"/>
      <c r="H40" s="6" t="str">
        <f t="shared" si="0"/>
        <v/>
      </c>
      <c r="I40" t="str">
        <f t="shared" si="4"/>
        <v/>
      </c>
      <c r="J40" s="7" t="str">
        <f t="shared" si="1"/>
        <v/>
      </c>
      <c r="K40" s="6" t="str">
        <f t="shared" si="2"/>
        <v/>
      </c>
      <c r="L40" s="6" t="str">
        <f t="shared" si="3"/>
        <v/>
      </c>
      <c r="M40" s="5" t="str">
        <f t="shared" si="5"/>
        <v/>
      </c>
      <c r="P40" t="s">
        <v>13</v>
      </c>
    </row>
    <row r="41" spans="3:18" x14ac:dyDescent="0.25">
      <c r="C41" s="10">
        <v>8</v>
      </c>
      <c r="D41" s="37"/>
      <c r="E41" s="38"/>
      <c r="F41" s="39"/>
      <c r="G41" s="39"/>
      <c r="H41" s="6" t="str">
        <f t="shared" si="0"/>
        <v/>
      </c>
      <c r="I41" t="str">
        <f t="shared" si="4"/>
        <v/>
      </c>
      <c r="J41" s="7" t="str">
        <f t="shared" si="1"/>
        <v/>
      </c>
      <c r="K41" s="6" t="str">
        <f t="shared" si="2"/>
        <v/>
      </c>
      <c r="L41" s="6" t="str">
        <f t="shared" si="3"/>
        <v/>
      </c>
      <c r="M41" s="5" t="str">
        <f t="shared" si="5"/>
        <v/>
      </c>
      <c r="Q41" t="s">
        <v>11</v>
      </c>
      <c r="R41" s="13">
        <v>1</v>
      </c>
    </row>
    <row r="42" spans="3:18" x14ac:dyDescent="0.25">
      <c r="C42" s="10">
        <v>9</v>
      </c>
      <c r="D42" s="37"/>
      <c r="E42" s="38"/>
      <c r="F42" s="39"/>
      <c r="G42" s="39"/>
      <c r="H42" s="6" t="str">
        <f t="shared" si="0"/>
        <v/>
      </c>
      <c r="I42" t="str">
        <f t="shared" si="4"/>
        <v/>
      </c>
      <c r="J42" s="7" t="str">
        <f t="shared" si="1"/>
        <v/>
      </c>
      <c r="K42" s="6" t="str">
        <f t="shared" si="2"/>
        <v/>
      </c>
      <c r="L42" s="6" t="str">
        <f t="shared" si="3"/>
        <v/>
      </c>
      <c r="M42" s="5" t="str">
        <f t="shared" si="5"/>
        <v/>
      </c>
      <c r="Q42" t="s">
        <v>10</v>
      </c>
      <c r="R42" s="13">
        <v>3</v>
      </c>
    </row>
    <row r="43" spans="3:18" x14ac:dyDescent="0.25">
      <c r="C43" s="10">
        <v>10</v>
      </c>
      <c r="D43" s="37"/>
      <c r="E43" s="38"/>
      <c r="F43" s="39"/>
      <c r="G43" s="39"/>
      <c r="H43" s="6" t="str">
        <f t="shared" si="0"/>
        <v/>
      </c>
      <c r="I43" t="str">
        <f t="shared" si="4"/>
        <v/>
      </c>
      <c r="J43" s="7" t="str">
        <f t="shared" si="1"/>
        <v/>
      </c>
      <c r="K43" s="6" t="str">
        <f t="shared" si="2"/>
        <v/>
      </c>
      <c r="L43" s="6" t="str">
        <f t="shared" si="3"/>
        <v/>
      </c>
      <c r="M43" s="5" t="str">
        <f t="shared" si="5"/>
        <v/>
      </c>
      <c r="P43" t="s">
        <v>12</v>
      </c>
      <c r="R43" s="13"/>
    </row>
    <row r="44" spans="3:18" x14ac:dyDescent="0.25">
      <c r="C44" s="10">
        <v>11</v>
      </c>
      <c r="D44" s="9"/>
      <c r="E44" s="11"/>
      <c r="F44" s="11"/>
      <c r="G44" s="11"/>
      <c r="H44" s="6" t="str">
        <f t="shared" si="0"/>
        <v/>
      </c>
      <c r="I44" t="str">
        <f t="shared" si="4"/>
        <v/>
      </c>
      <c r="J44" s="7" t="str">
        <f t="shared" si="1"/>
        <v/>
      </c>
      <c r="K44" s="6" t="str">
        <f t="shared" si="2"/>
        <v/>
      </c>
      <c r="L44" s="6" t="str">
        <f t="shared" si="3"/>
        <v/>
      </c>
      <c r="M44" s="5" t="str">
        <f t="shared" si="5"/>
        <v/>
      </c>
      <c r="Q44" t="s">
        <v>11</v>
      </c>
      <c r="R44" s="13">
        <v>0.25</v>
      </c>
    </row>
    <row r="45" spans="3:18" x14ac:dyDescent="0.25">
      <c r="C45" s="10">
        <v>12</v>
      </c>
      <c r="D45" s="9"/>
      <c r="E45" s="11"/>
      <c r="F45" s="11"/>
      <c r="G45" s="11"/>
      <c r="H45" s="6" t="str">
        <f t="shared" si="0"/>
        <v/>
      </c>
      <c r="I45" t="str">
        <f t="shared" si="4"/>
        <v/>
      </c>
      <c r="J45" s="7" t="str">
        <f t="shared" si="1"/>
        <v/>
      </c>
      <c r="K45" s="6" t="str">
        <f t="shared" si="2"/>
        <v/>
      </c>
      <c r="L45" s="6" t="str">
        <f t="shared" si="3"/>
        <v/>
      </c>
      <c r="M45" s="5" t="str">
        <f t="shared" si="5"/>
        <v/>
      </c>
      <c r="Q45" t="s">
        <v>10</v>
      </c>
      <c r="R45" s="13">
        <v>0.5</v>
      </c>
    </row>
    <row r="46" spans="3:18" x14ac:dyDescent="0.25">
      <c r="C46" s="10">
        <v>13</v>
      </c>
      <c r="D46" s="9"/>
      <c r="E46" s="11"/>
      <c r="F46" s="11"/>
      <c r="G46" s="11"/>
      <c r="H46" s="6" t="str">
        <f t="shared" si="0"/>
        <v/>
      </c>
      <c r="I46" t="str">
        <f t="shared" si="4"/>
        <v/>
      </c>
      <c r="J46" s="7" t="str">
        <f t="shared" si="1"/>
        <v/>
      </c>
      <c r="K46" s="6" t="str">
        <f t="shared" si="2"/>
        <v/>
      </c>
      <c r="L46" s="6" t="str">
        <f t="shared" si="3"/>
        <v/>
      </c>
      <c r="M46" s="5" t="str">
        <f t="shared" si="5"/>
        <v/>
      </c>
    </row>
    <row r="47" spans="3:18" x14ac:dyDescent="0.25">
      <c r="C47" s="10">
        <v>14</v>
      </c>
      <c r="D47" s="9"/>
      <c r="E47" s="11"/>
      <c r="F47" s="12"/>
      <c r="G47" s="12"/>
      <c r="H47" s="6" t="str">
        <f t="shared" si="0"/>
        <v/>
      </c>
      <c r="I47" t="str">
        <f t="shared" si="4"/>
        <v/>
      </c>
      <c r="J47" s="7" t="str">
        <f t="shared" si="1"/>
        <v/>
      </c>
      <c r="K47" s="6" t="str">
        <f t="shared" si="2"/>
        <v/>
      </c>
      <c r="L47" s="6" t="str">
        <f t="shared" si="3"/>
        <v/>
      </c>
      <c r="M47" s="5" t="str">
        <f t="shared" si="5"/>
        <v/>
      </c>
    </row>
    <row r="48" spans="3:18" x14ac:dyDescent="0.25">
      <c r="C48" s="10">
        <v>15</v>
      </c>
      <c r="D48" s="9"/>
      <c r="E48" s="11"/>
      <c r="F48" s="12"/>
      <c r="G48" s="12"/>
      <c r="H48" s="6" t="str">
        <f t="shared" si="0"/>
        <v/>
      </c>
      <c r="I48" t="str">
        <f t="shared" si="4"/>
        <v/>
      </c>
      <c r="J48" s="7" t="str">
        <f t="shared" si="1"/>
        <v/>
      </c>
      <c r="K48" s="6" t="str">
        <f t="shared" si="2"/>
        <v/>
      </c>
      <c r="L48" s="6" t="str">
        <f t="shared" si="3"/>
        <v/>
      </c>
      <c r="M48" s="5" t="str">
        <f t="shared" si="5"/>
        <v/>
      </c>
    </row>
    <row r="49" spans="3:14" x14ac:dyDescent="0.25">
      <c r="C49" s="10">
        <v>16</v>
      </c>
      <c r="D49" s="9"/>
      <c r="E49" s="11"/>
      <c r="F49" s="12"/>
      <c r="G49" s="12"/>
      <c r="H49" s="6" t="str">
        <f t="shared" si="0"/>
        <v/>
      </c>
      <c r="I49" t="str">
        <f t="shared" si="4"/>
        <v/>
      </c>
      <c r="J49" s="7" t="str">
        <f t="shared" si="1"/>
        <v/>
      </c>
      <c r="K49" s="6" t="str">
        <f t="shared" si="2"/>
        <v/>
      </c>
      <c r="L49" s="6" t="str">
        <f t="shared" si="3"/>
        <v/>
      </c>
      <c r="M49" s="5" t="str">
        <f t="shared" si="5"/>
        <v/>
      </c>
    </row>
    <row r="50" spans="3:14" x14ac:dyDescent="0.25">
      <c r="C50" s="10">
        <v>17</v>
      </c>
      <c r="D50" s="9"/>
      <c r="E50" s="11"/>
      <c r="F50" s="12"/>
      <c r="G50" s="12"/>
      <c r="H50" s="6" t="str">
        <f t="shared" si="0"/>
        <v/>
      </c>
      <c r="I50" t="str">
        <f t="shared" si="4"/>
        <v/>
      </c>
      <c r="J50" s="7" t="str">
        <f t="shared" si="1"/>
        <v/>
      </c>
      <c r="K50" s="6" t="str">
        <f t="shared" si="2"/>
        <v/>
      </c>
      <c r="L50" s="6" t="str">
        <f t="shared" si="3"/>
        <v/>
      </c>
      <c r="M50" s="5" t="str">
        <f t="shared" si="5"/>
        <v/>
      </c>
    </row>
    <row r="51" spans="3:14" x14ac:dyDescent="0.25">
      <c r="C51" s="10">
        <v>18</v>
      </c>
      <c r="D51" s="9"/>
      <c r="E51" s="11"/>
      <c r="F51" s="12"/>
      <c r="G51" s="12"/>
      <c r="H51" s="6" t="str">
        <f t="shared" si="0"/>
        <v/>
      </c>
      <c r="I51" t="str">
        <f t="shared" si="4"/>
        <v/>
      </c>
      <c r="J51" s="7" t="str">
        <f t="shared" si="1"/>
        <v/>
      </c>
      <c r="K51" s="6" t="str">
        <f t="shared" si="2"/>
        <v/>
      </c>
      <c r="L51" s="6" t="str">
        <f t="shared" si="3"/>
        <v/>
      </c>
      <c r="M51" s="5" t="str">
        <f t="shared" si="5"/>
        <v/>
      </c>
    </row>
    <row r="52" spans="3:14" x14ac:dyDescent="0.25">
      <c r="C52" s="10">
        <v>19</v>
      </c>
      <c r="D52" s="9"/>
      <c r="E52" s="11"/>
      <c r="F52" s="12"/>
      <c r="G52" s="12"/>
      <c r="H52" s="6" t="str">
        <f t="shared" si="0"/>
        <v/>
      </c>
      <c r="I52" t="str">
        <f t="shared" si="4"/>
        <v/>
      </c>
      <c r="J52" s="7" t="str">
        <f t="shared" si="1"/>
        <v/>
      </c>
      <c r="K52" s="6" t="str">
        <f t="shared" si="2"/>
        <v/>
      </c>
      <c r="L52" s="6" t="str">
        <f t="shared" si="3"/>
        <v/>
      </c>
      <c r="M52" s="5" t="str">
        <f t="shared" si="5"/>
        <v/>
      </c>
    </row>
    <row r="53" spans="3:14" x14ac:dyDescent="0.25">
      <c r="C53" s="10">
        <v>20</v>
      </c>
      <c r="D53" s="9"/>
      <c r="E53" s="11"/>
      <c r="F53" s="12"/>
      <c r="G53" s="12"/>
      <c r="H53" s="6" t="str">
        <f t="shared" si="0"/>
        <v/>
      </c>
      <c r="I53" t="str">
        <f t="shared" si="4"/>
        <v/>
      </c>
      <c r="J53" s="7" t="str">
        <f t="shared" si="1"/>
        <v/>
      </c>
      <c r="K53" s="6" t="str">
        <f t="shared" si="2"/>
        <v/>
      </c>
      <c r="L53" s="6" t="str">
        <f t="shared" si="3"/>
        <v/>
      </c>
      <c r="M53" s="5" t="str">
        <f t="shared" si="5"/>
        <v/>
      </c>
    </row>
    <row r="54" spans="3:14" x14ac:dyDescent="0.25">
      <c r="C54" s="10">
        <v>21</v>
      </c>
      <c r="D54" s="9"/>
      <c r="E54" s="11"/>
      <c r="F54" s="12"/>
      <c r="G54" s="12"/>
      <c r="H54" s="6" t="str">
        <f t="shared" si="0"/>
        <v/>
      </c>
      <c r="I54" t="str">
        <f t="shared" si="4"/>
        <v/>
      </c>
      <c r="J54" s="7" t="str">
        <f t="shared" si="1"/>
        <v/>
      </c>
      <c r="K54" s="6" t="str">
        <f t="shared" si="2"/>
        <v/>
      </c>
      <c r="L54" s="6" t="str">
        <f t="shared" si="3"/>
        <v/>
      </c>
      <c r="M54" s="5" t="str">
        <f t="shared" si="5"/>
        <v/>
      </c>
    </row>
    <row r="55" spans="3:14" x14ac:dyDescent="0.25">
      <c r="C55" s="10">
        <v>22</v>
      </c>
      <c r="D55" s="9"/>
      <c r="E55" s="11"/>
      <c r="F55" s="12"/>
      <c r="G55" s="12"/>
      <c r="H55" s="6" t="str">
        <f t="shared" si="0"/>
        <v/>
      </c>
      <c r="I55" t="str">
        <f t="shared" si="4"/>
        <v/>
      </c>
      <c r="J55" s="7" t="str">
        <f t="shared" si="1"/>
        <v/>
      </c>
      <c r="K55" s="6" t="str">
        <f t="shared" si="2"/>
        <v/>
      </c>
      <c r="L55" s="6" t="str">
        <f t="shared" si="3"/>
        <v/>
      </c>
      <c r="M55" s="5" t="str">
        <f t="shared" si="5"/>
        <v/>
      </c>
    </row>
    <row r="56" spans="3:14" x14ac:dyDescent="0.25">
      <c r="C56" s="10">
        <v>23</v>
      </c>
      <c r="D56" s="9"/>
      <c r="E56" s="11"/>
      <c r="F56" s="11"/>
      <c r="G56" s="11"/>
      <c r="H56" s="6" t="str">
        <f t="shared" si="0"/>
        <v/>
      </c>
      <c r="I56" t="str">
        <f t="shared" si="4"/>
        <v/>
      </c>
      <c r="J56" s="7" t="str">
        <f t="shared" si="1"/>
        <v/>
      </c>
      <c r="K56" s="6" t="str">
        <f t="shared" si="2"/>
        <v/>
      </c>
      <c r="L56" s="6" t="str">
        <f t="shared" si="3"/>
        <v/>
      </c>
      <c r="M56" s="5" t="str">
        <f t="shared" si="5"/>
        <v/>
      </c>
    </row>
    <row r="57" spans="3:14" x14ac:dyDescent="0.25">
      <c r="C57" s="10">
        <v>24</v>
      </c>
      <c r="D57" s="9"/>
      <c r="E57" s="8"/>
      <c r="F57" s="8"/>
      <c r="G57" s="8"/>
      <c r="H57" s="6" t="str">
        <f t="shared" si="0"/>
        <v/>
      </c>
      <c r="I57" t="str">
        <f t="shared" si="4"/>
        <v/>
      </c>
      <c r="J57" s="7" t="str">
        <f t="shared" si="1"/>
        <v/>
      </c>
      <c r="K57" s="6" t="str">
        <f t="shared" si="2"/>
        <v/>
      </c>
      <c r="L57" s="6" t="str">
        <f t="shared" si="3"/>
        <v/>
      </c>
      <c r="M57" s="5" t="str">
        <f t="shared" si="5"/>
        <v/>
      </c>
    </row>
    <row r="58" spans="3:14" x14ac:dyDescent="0.25">
      <c r="C58" s="10">
        <v>25</v>
      </c>
      <c r="D58" s="9"/>
      <c r="E58" s="8"/>
      <c r="F58" s="8"/>
      <c r="G58" s="8"/>
      <c r="H58" s="6" t="str">
        <f t="shared" si="0"/>
        <v/>
      </c>
      <c r="I58" t="str">
        <f t="shared" si="4"/>
        <v/>
      </c>
      <c r="J58" s="7" t="str">
        <f t="shared" si="1"/>
        <v/>
      </c>
      <c r="K58" s="6" t="str">
        <f t="shared" si="2"/>
        <v/>
      </c>
      <c r="L58" s="6" t="str">
        <f t="shared" si="3"/>
        <v/>
      </c>
      <c r="M58" s="5" t="str">
        <f t="shared" si="5"/>
        <v/>
      </c>
    </row>
    <row r="59" spans="3:14" x14ac:dyDescent="0.25">
      <c r="C59" s="10">
        <v>26</v>
      </c>
      <c r="D59" s="9"/>
      <c r="E59" s="8"/>
      <c r="F59" s="8"/>
      <c r="G59" s="8"/>
      <c r="H59" s="6" t="str">
        <f t="shared" si="0"/>
        <v/>
      </c>
      <c r="I59" t="str">
        <f t="shared" si="4"/>
        <v/>
      </c>
      <c r="J59" s="7" t="str">
        <f t="shared" si="1"/>
        <v/>
      </c>
      <c r="K59" s="6" t="str">
        <f t="shared" si="2"/>
        <v/>
      </c>
      <c r="L59" s="6" t="str">
        <f t="shared" si="3"/>
        <v/>
      </c>
      <c r="M59" s="5" t="str">
        <f t="shared" si="5"/>
        <v/>
      </c>
    </row>
    <row r="60" spans="3:14" x14ac:dyDescent="0.25">
      <c r="C60" s="10">
        <v>27</v>
      </c>
      <c r="D60" s="9"/>
      <c r="E60" s="8"/>
      <c r="F60" s="8"/>
      <c r="G60" s="8"/>
      <c r="H60" s="6" t="str">
        <f t="shared" si="0"/>
        <v/>
      </c>
      <c r="I60" t="str">
        <f t="shared" si="4"/>
        <v/>
      </c>
      <c r="J60" s="7" t="str">
        <f t="shared" si="1"/>
        <v/>
      </c>
      <c r="K60" s="6" t="str">
        <f t="shared" si="2"/>
        <v/>
      </c>
      <c r="L60" s="6" t="str">
        <f t="shared" si="3"/>
        <v/>
      </c>
      <c r="M60" s="5" t="str">
        <f t="shared" si="5"/>
        <v/>
      </c>
    </row>
    <row r="61" spans="3:14" x14ac:dyDescent="0.25">
      <c r="C61" s="10">
        <v>28</v>
      </c>
      <c r="D61" s="9"/>
      <c r="E61" s="8"/>
      <c r="F61" s="8"/>
      <c r="G61" s="8"/>
      <c r="H61" s="6" t="str">
        <f t="shared" si="0"/>
        <v/>
      </c>
      <c r="I61" t="str">
        <f t="shared" si="4"/>
        <v/>
      </c>
      <c r="J61" s="7" t="str">
        <f t="shared" si="1"/>
        <v/>
      </c>
      <c r="K61" s="6" t="str">
        <f t="shared" si="2"/>
        <v/>
      </c>
      <c r="L61" s="6" t="str">
        <f t="shared" si="3"/>
        <v/>
      </c>
      <c r="M61" s="5" t="str">
        <f t="shared" si="5"/>
        <v/>
      </c>
    </row>
    <row r="62" spans="3:14" x14ac:dyDescent="0.25">
      <c r="C62" s="10">
        <v>29</v>
      </c>
      <c r="D62" s="9"/>
      <c r="E62" s="8"/>
      <c r="F62" s="8"/>
      <c r="G62" s="8"/>
      <c r="H62" s="6" t="str">
        <f t="shared" si="0"/>
        <v/>
      </c>
      <c r="I62" t="str">
        <f t="shared" si="4"/>
        <v/>
      </c>
      <c r="J62" s="7" t="str">
        <f t="shared" si="1"/>
        <v/>
      </c>
      <c r="K62" s="6" t="str">
        <f t="shared" si="2"/>
        <v/>
      </c>
      <c r="L62" s="6" t="str">
        <f t="shared" si="3"/>
        <v/>
      </c>
      <c r="M62" s="5" t="str">
        <f t="shared" si="5"/>
        <v/>
      </c>
    </row>
    <row r="63" spans="3:14" x14ac:dyDescent="0.25">
      <c r="C63" s="10">
        <v>30</v>
      </c>
      <c r="D63" s="9"/>
      <c r="E63" s="8"/>
      <c r="F63" s="8"/>
      <c r="G63" s="8"/>
      <c r="H63" s="6" t="str">
        <f t="shared" si="0"/>
        <v/>
      </c>
      <c r="I63" t="str">
        <f t="shared" si="4"/>
        <v/>
      </c>
      <c r="J63" s="7" t="str">
        <f t="shared" si="1"/>
        <v/>
      </c>
      <c r="K63" s="6" t="str">
        <f t="shared" si="2"/>
        <v/>
      </c>
      <c r="L63" s="6" t="str">
        <f t="shared" si="3"/>
        <v/>
      </c>
      <c r="M63" s="5" t="str">
        <f t="shared" si="5"/>
        <v/>
      </c>
    </row>
    <row r="64" spans="3:14" x14ac:dyDescent="0.25">
      <c r="J64" t="str">
        <f>IF(E64="","",F64*G64)</f>
        <v/>
      </c>
      <c r="K64" s="4" t="str">
        <f>IF(J64="","",J64/144)</f>
        <v/>
      </c>
      <c r="L64" t="str">
        <f>IF(E64="","",IF(E64&lt;0.31,"Yes","No"))</f>
        <v/>
      </c>
      <c r="M64" t="str">
        <f>IF(E64="","",IF(E64&lt;0.23,"Tier 2","Tier 1"))</f>
        <v/>
      </c>
      <c r="N64" s="2" t="str">
        <f>IF(E64="","",IF(L64="Yes",IF(M64="Tier 1",$R$36*K64,$R$37*K64),"Not Eligible"))</f>
        <v/>
      </c>
    </row>
    <row r="65" spans="3:14" x14ac:dyDescent="0.25">
      <c r="C65" s="3" t="s">
        <v>9</v>
      </c>
      <c r="L65" t="str">
        <f>IF(G65="","",I65*J65)</f>
        <v/>
      </c>
      <c r="M65" t="str">
        <f>IF(E65="","",IF(E65&lt;0.23,"Tier 2","Tier 1"))</f>
        <v/>
      </c>
      <c r="N65" s="2" t="str">
        <f>IF(E65="","",IF(L65="Yes",IF(M65="Tier 1",$R$36*K65,$R$37*K65),"Not Eligible"))</f>
        <v/>
      </c>
    </row>
    <row r="66" spans="3:14" ht="18" x14ac:dyDescent="0.25">
      <c r="C66" s="1" t="s">
        <v>8</v>
      </c>
      <c r="L66" t="str">
        <f>IF(G66="","",I66*J66)</f>
        <v/>
      </c>
      <c r="M66" t="str">
        <f>IF(E66="","",IF(E66&lt;0.23,"Tier 2","Tier 1"))</f>
        <v/>
      </c>
      <c r="N66" s="2" t="str">
        <f>IF(E66="","",IF(L66="Yes",IF(M66="Tier 1",$R$36*K66,$R$37*K66),"Not Eligible"))</f>
        <v/>
      </c>
    </row>
    <row r="67" spans="3:14" x14ac:dyDescent="0.25">
      <c r="C67" s="1" t="s">
        <v>7</v>
      </c>
      <c r="L67" t="str">
        <f>IF(G67="","",I67*J67)</f>
        <v/>
      </c>
      <c r="M67" t="str">
        <f>IF(E67="","",IF(E67&lt;0.23,"Tier 2","Tier 1"))</f>
        <v/>
      </c>
      <c r="N67" s="2" t="str">
        <f>IF(E67="","",IF(L67="Yes",IF(M67="Tier 1",$R$36*K67,$R$37*K67),"Not Eligible"))</f>
        <v/>
      </c>
    </row>
    <row r="68" spans="3:14" x14ac:dyDescent="0.25">
      <c r="C68" s="1"/>
      <c r="D68" s="1" t="s">
        <v>6</v>
      </c>
      <c r="N68" s="2"/>
    </row>
    <row r="69" spans="3:14" x14ac:dyDescent="0.25">
      <c r="C69" s="1"/>
      <c r="D69" s="1" t="s">
        <v>5</v>
      </c>
      <c r="N69" s="2"/>
    </row>
    <row r="70" spans="3:14" x14ac:dyDescent="0.25">
      <c r="C70" s="1" t="s">
        <v>4</v>
      </c>
      <c r="L70" t="str">
        <f>IF(G70="","",I70*J70)</f>
        <v/>
      </c>
      <c r="M70" t="str">
        <f>IF(E70="","",IF(E70&lt;0.23,"Tier 2","Tier 1"))</f>
        <v/>
      </c>
      <c r="N70" s="2" t="str">
        <f>IF(E70="","",IF(L70="Yes",IF(M70="Tier 1",$R$36*K70,$R$37*K70),"Not Eligible"))</f>
        <v/>
      </c>
    </row>
    <row r="71" spans="3:14" x14ac:dyDescent="0.25">
      <c r="C71" s="1" t="s">
        <v>3</v>
      </c>
      <c r="L71" t="str">
        <f>IF(G71="","",I71*J71)</f>
        <v/>
      </c>
      <c r="M71" t="str">
        <f>IF(E71="","",IF(E71&lt;0.23,"Tier 2","Tier 1"))</f>
        <v/>
      </c>
      <c r="N71" s="2" t="str">
        <f>IF(E71="","",IF(L71="Yes",IF(M71="Tier 1",$R$36*K71,$R$37*K71),"Not Eligible"))</f>
        <v/>
      </c>
    </row>
    <row r="72" spans="3:14" x14ac:dyDescent="0.25">
      <c r="C72" s="1" t="s">
        <v>2</v>
      </c>
      <c r="L72" t="str">
        <f>IF(G72="","",I72*J72)</f>
        <v/>
      </c>
      <c r="M72" t="str">
        <f>IF(E72="","",IF(E72&lt;0.23,"Tier 2","Tier 1"))</f>
        <v/>
      </c>
      <c r="N72" s="2" t="str">
        <f>IF(E72="","",IF(L72="Yes",IF(M72="Tier 1",$R$36*K72,$R$37*K72),"Not Eligible"))</f>
        <v/>
      </c>
    </row>
    <row r="73" spans="3:14" x14ac:dyDescent="0.25">
      <c r="C73" s="1" t="s">
        <v>1</v>
      </c>
      <c r="L73" t="str">
        <f>IF(G73="","",I73*J73)</f>
        <v/>
      </c>
      <c r="M73" t="str">
        <f>IF(E73="","",IF(E73&lt;0.23,"Tier 2","Tier 1"))</f>
        <v/>
      </c>
      <c r="N73" s="2" t="str">
        <f>IF(E73="","",IF(L73="Yes",IF(M73="Tier 1",$R$36*K73,$R$37*K73),"Not Eligible"))</f>
        <v/>
      </c>
    </row>
    <row r="74" spans="3:14" ht="18" x14ac:dyDescent="0.25">
      <c r="C74" s="1" t="s">
        <v>0</v>
      </c>
    </row>
  </sheetData>
  <sheetProtection algorithmName="SHA-512" hashValue="Wz5zJ6i9Hs3WeyCTxzq9Qjzo+wUFmAM8aBWe85O87KX43DadBZhNWOR1axrHc3DSV8RFctfcvUrfNYR3oIqGdQ==" saltValue="m1wj/uUMBucwRaTD3PZBJA==" spinCount="100000" sheet="1" selectLockedCells="1"/>
  <mergeCells count="8">
    <mergeCell ref="C29:D29"/>
    <mergeCell ref="E29:F29"/>
    <mergeCell ref="B2:M3"/>
    <mergeCell ref="C25:F25"/>
    <mergeCell ref="C26:D26"/>
    <mergeCell ref="E26:F26"/>
    <mergeCell ref="E27:F27"/>
    <mergeCell ref="E28:F28"/>
  </mergeCells>
  <conditionalFormatting sqref="K34:K63 L64">
    <cfRule type="containsText" dxfId="1" priority="1" operator="containsText" text="No">
      <formula>NOT(ISERROR(SEARCH("No",K34)))</formula>
    </cfRule>
    <cfRule type="containsText" dxfId="0" priority="2" operator="containsText" text="Yes">
      <formula>NOT(ISERROR(SEARCH("Yes",K34)))</formula>
    </cfRule>
  </conditionalFormatting>
  <dataValidations count="2">
    <dataValidation type="list" allowBlank="1" showInputMessage="1" showErrorMessage="1" prompt="Must select your qualifying heating or cooling source to calculate correct rebate" sqref="E29:F29" xr:uid="{F5B6E198-5896-4E4F-A5F1-59651E5241A9}">
      <formula1>"Electric cooling, Electric heating"</formula1>
    </dataValidation>
    <dataValidation operator="greaterThan" allowBlank="1" showInputMessage="1" prompt="Enter the date that your project was 100% complete" sqref="E28:F28" xr:uid="{EA82AD43-D981-471C-B62E-448A6D155D17}"/>
  </dataValidations>
  <hyperlinks>
    <hyperlink ref="J23" r:id="rId1" xr:uid="{308358BB-96EE-47FB-B6D6-5E4C0F0B90CE}"/>
  </hyperlinks>
  <pageMargins left="0.7" right="0.7" top="0.75" bottom="0.75" header="0.3" footer="0.3"/>
  <pageSetup scale="54" orientation="landscape" horizontalDpi="1200" verticalDpi="1200" r:id="rId2"/>
  <colBreaks count="1" manualBreakCount="1">
    <brk id="14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cb2cc26c-843d-49ab-9189-2c4c1038773a" xsi:nil="true"/>
    <lcf76f155ced4ddcb4097134ff3c332f xmlns="cb2cc26c-843d-49ab-9189-2c4c1038773a">
      <Terms xmlns="http://schemas.microsoft.com/office/infopath/2007/PartnerControls"/>
    </lcf76f155ced4ddcb4097134ff3c332f>
    <TaxCatchAll xmlns="14f15dc4-0c29-4185-b651-fdb6c8ea9a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6B781510038428F9A5D2C8316FF61" ma:contentTypeVersion="16" ma:contentTypeDescription="Create a new document." ma:contentTypeScope="" ma:versionID="0cb603427a2938331464a03f9e072d32">
  <xsd:schema xmlns:xsd="http://www.w3.org/2001/XMLSchema" xmlns:xs="http://www.w3.org/2001/XMLSchema" xmlns:p="http://schemas.microsoft.com/office/2006/metadata/properties" xmlns:ns2="cb2cc26c-843d-49ab-9189-2c4c1038773a" xmlns:ns3="14f15dc4-0c29-4185-b651-fdb6c8ea9aad" targetNamespace="http://schemas.microsoft.com/office/2006/metadata/properties" ma:root="true" ma:fieldsID="bf829719274c4232d690e307da345701" ns2:_="" ns3:_="">
    <xsd:import namespace="cb2cc26c-843d-49ab-9189-2c4c1038773a"/>
    <xsd:import namespace="14f15dc4-0c29-4185-b651-fdb6c8ea9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Order0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cc26c-843d-49ab-9189-2c4c10387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b3d863c-210b-42fa-b5ce-68c0959d8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rder0" ma:index="22" nillable="true" ma:displayName="Order" ma:format="Dropdown" ma:internalName="Order0" ma:percentage="FALSE">
      <xsd:simpleType>
        <xsd:restriction base="dms:Number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5dc4-0c29-4185-b651-fdb6c8ea9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4d7228-5172-497d-bf8c-699588ea42c7}" ma:internalName="TaxCatchAll" ma:showField="CatchAllData" ma:web="14f15dc4-0c29-4185-b651-fdb6c8ea9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CDFDA-375F-4F7A-9AEC-4545502A15F7}">
  <ds:schemaRefs>
    <ds:schemaRef ds:uri="http://schemas.microsoft.com/office/2006/metadata/properties"/>
    <ds:schemaRef ds:uri="http://schemas.microsoft.com/office/infopath/2007/PartnerControls"/>
    <ds:schemaRef ds:uri="cb2cc26c-843d-49ab-9189-2c4c1038773a"/>
    <ds:schemaRef ds:uri="14f15dc4-0c29-4185-b651-fdb6c8ea9aad"/>
  </ds:schemaRefs>
</ds:datastoreItem>
</file>

<file path=customXml/itemProps2.xml><?xml version="1.0" encoding="utf-8"?>
<ds:datastoreItem xmlns:ds="http://schemas.openxmlformats.org/officeDocument/2006/customXml" ds:itemID="{91C2D5D1-C910-4052-A163-AA181662FD24}"/>
</file>

<file path=customXml/itemProps3.xml><?xml version="1.0" encoding="utf-8"?>
<ds:datastoreItem xmlns:ds="http://schemas.openxmlformats.org/officeDocument/2006/customXml" ds:itemID="{CCB49C2A-79A9-4012-ABFC-A963860592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Wyoming </vt:lpstr>
      <vt:lpstr>'Wyoming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Jenks</dc:creator>
  <cp:lastModifiedBy>Sarah Jenks</cp:lastModifiedBy>
  <dcterms:created xsi:type="dcterms:W3CDTF">2023-04-25T16:25:57Z</dcterms:created>
  <dcterms:modified xsi:type="dcterms:W3CDTF">2023-06-19T20:53:33Z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0x0101002EE6B781510038428F9A5D2C8316FF61</vt:lpwstr>
  </property>
  <property fmtid="{D5CDD505-2E9C-101B-9397-08002B2CF9AE}" pid="3" name="MediaServiceImageTags">
    <vt:lpwstr/>
  </property>
</Properties>
</file>